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ms0.sharepoint.com/sites/OSP3/Shared Documents/Forms and Templates/"/>
    </mc:Choice>
  </mc:AlternateContent>
  <xr:revisionPtr revIDLastSave="1" documentId="8_{30A7332D-1497-4FC6-9629-E13E6B6843C2}" xr6:coauthVersionLast="47" xr6:coauthVersionMax="47" xr10:uidLastSave="{F88375E1-8F46-4894-857F-86CC0126DC36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2" i="1" l="1"/>
  <c r="S56" i="1" s="1"/>
  <c r="T52" i="1"/>
  <c r="T56" i="1"/>
  <c r="P56" i="1"/>
  <c r="O56" i="1"/>
  <c r="K56" i="1"/>
  <c r="J56" i="1"/>
  <c r="G56" i="1"/>
  <c r="F56" i="1"/>
  <c r="E56" i="1"/>
  <c r="I15" i="1"/>
  <c r="N15" i="1" s="1"/>
  <c r="M15" i="1" s="1"/>
  <c r="I14" i="1"/>
  <c r="N14" i="1" s="1"/>
  <c r="M14" i="1" s="1"/>
  <c r="T50" i="1"/>
  <c r="T48" i="1"/>
  <c r="T46" i="1"/>
  <c r="T44" i="1"/>
  <c r="T42" i="1"/>
  <c r="T40" i="1"/>
  <c r="T39" i="1"/>
  <c r="T36" i="1"/>
  <c r="T34" i="1"/>
  <c r="T32" i="1"/>
  <c r="T30" i="1"/>
  <c r="T19" i="1"/>
  <c r="T18" i="1"/>
  <c r="T15" i="1"/>
  <c r="T14" i="1"/>
  <c r="T12" i="1"/>
  <c r="T11" i="1"/>
  <c r="T10" i="1"/>
  <c r="T9" i="1"/>
  <c r="T8" i="1"/>
  <c r="T7" i="1"/>
  <c r="T6" i="1"/>
  <c r="S50" i="1"/>
  <c r="U50" i="1" s="1"/>
  <c r="S48" i="1"/>
  <c r="S46" i="1"/>
  <c r="U46" i="1" s="1"/>
  <c r="S44" i="1"/>
  <c r="U44" i="1" s="1"/>
  <c r="S42" i="1"/>
  <c r="U42" i="1" s="1"/>
  <c r="S40" i="1"/>
  <c r="S39" i="1"/>
  <c r="U39" i="1" s="1"/>
  <c r="S36" i="1"/>
  <c r="S34" i="1"/>
  <c r="S32" i="1"/>
  <c r="S30" i="1"/>
  <c r="U30" i="1" s="1"/>
  <c r="S19" i="1"/>
  <c r="U19" i="1" s="1"/>
  <c r="S18" i="1"/>
  <c r="U18" i="1" s="1"/>
  <c r="S15" i="1"/>
  <c r="U15" i="1"/>
  <c r="S14" i="1"/>
  <c r="S22" i="1" s="1"/>
  <c r="S12" i="1"/>
  <c r="S11" i="1"/>
  <c r="U11" i="1"/>
  <c r="S10" i="1"/>
  <c r="S9" i="1"/>
  <c r="S8" i="1"/>
  <c r="S7" i="1"/>
  <c r="U7" i="1" s="1"/>
  <c r="S6" i="1"/>
  <c r="Q50" i="1"/>
  <c r="Q48" i="1"/>
  <c r="Q46" i="1"/>
  <c r="Q44" i="1"/>
  <c r="Q42" i="1"/>
  <c r="Q40" i="1"/>
  <c r="Q39" i="1"/>
  <c r="Q36" i="1"/>
  <c r="Q34" i="1"/>
  <c r="Q32" i="1"/>
  <c r="Q30" i="1"/>
  <c r="P23" i="1"/>
  <c r="O23" i="1"/>
  <c r="P22" i="1"/>
  <c r="P26" i="1" s="1"/>
  <c r="O22" i="1"/>
  <c r="Q22" i="1" s="1"/>
  <c r="P21" i="1"/>
  <c r="P25" i="1" s="1"/>
  <c r="O21" i="1"/>
  <c r="O25" i="1"/>
  <c r="Q19" i="1"/>
  <c r="Q18" i="1"/>
  <c r="Q15" i="1"/>
  <c r="Q14" i="1"/>
  <c r="Q12" i="1"/>
  <c r="Q11" i="1"/>
  <c r="Q10" i="1"/>
  <c r="Q9" i="1"/>
  <c r="Q8" i="1"/>
  <c r="Q7" i="1"/>
  <c r="Q6" i="1"/>
  <c r="I19" i="1"/>
  <c r="H19" i="1" s="1"/>
  <c r="I18" i="1"/>
  <c r="N18" i="1" s="1"/>
  <c r="M18" i="1" s="1"/>
  <c r="I12" i="1"/>
  <c r="N12" i="1" s="1"/>
  <c r="M12" i="1" s="1"/>
  <c r="I11" i="1"/>
  <c r="N11" i="1" s="1"/>
  <c r="M11" i="1" s="1"/>
  <c r="I10" i="1"/>
  <c r="N10" i="1" s="1"/>
  <c r="M10" i="1" s="1"/>
  <c r="I9" i="1"/>
  <c r="H9" i="1" s="1"/>
  <c r="I8" i="1"/>
  <c r="H8" i="1" s="1"/>
  <c r="I7" i="1"/>
  <c r="N7" i="1" s="1"/>
  <c r="M7" i="1" s="1"/>
  <c r="I6" i="1"/>
  <c r="N6" i="1" s="1"/>
  <c r="M6" i="1" s="1"/>
  <c r="L50" i="1"/>
  <c r="L48" i="1"/>
  <c r="L46" i="1"/>
  <c r="L44" i="1"/>
  <c r="L42" i="1"/>
  <c r="L40" i="1"/>
  <c r="L39" i="1"/>
  <c r="L36" i="1"/>
  <c r="L34" i="1"/>
  <c r="L32" i="1"/>
  <c r="L30" i="1"/>
  <c r="K23" i="1"/>
  <c r="J23" i="1"/>
  <c r="K22" i="1"/>
  <c r="J22" i="1"/>
  <c r="J26" i="1" s="1"/>
  <c r="K21" i="1"/>
  <c r="K25" i="1" s="1"/>
  <c r="J21" i="1"/>
  <c r="J25" i="1" s="1"/>
  <c r="L19" i="1"/>
  <c r="L18" i="1"/>
  <c r="L15" i="1"/>
  <c r="L14" i="1"/>
  <c r="L12" i="1"/>
  <c r="L11" i="1"/>
  <c r="L10" i="1"/>
  <c r="L9" i="1"/>
  <c r="L8" i="1"/>
  <c r="L7" i="1"/>
  <c r="L6" i="1"/>
  <c r="G34" i="1"/>
  <c r="G32" i="1"/>
  <c r="F23" i="1"/>
  <c r="G23" i="1" s="1"/>
  <c r="E23" i="1"/>
  <c r="G19" i="1"/>
  <c r="C19" i="1"/>
  <c r="G18" i="1"/>
  <c r="C18" i="1"/>
  <c r="F21" i="1"/>
  <c r="F25" i="1" s="1"/>
  <c r="F22" i="1"/>
  <c r="F26" i="1" s="1"/>
  <c r="E21" i="1"/>
  <c r="E25" i="1" s="1"/>
  <c r="G21" i="1"/>
  <c r="E22" i="1"/>
  <c r="E26" i="1"/>
  <c r="G30" i="1"/>
  <c r="G36" i="1"/>
  <c r="G39" i="1"/>
  <c r="G40" i="1"/>
  <c r="G42" i="1"/>
  <c r="G44" i="1"/>
  <c r="G46" i="1"/>
  <c r="G48" i="1"/>
  <c r="G50" i="1"/>
  <c r="B25" i="1"/>
  <c r="G11" i="1"/>
  <c r="G12" i="1"/>
  <c r="G15" i="1"/>
  <c r="C15" i="1"/>
  <c r="C7" i="1"/>
  <c r="C8" i="1"/>
  <c r="C9" i="1"/>
  <c r="C10" i="1"/>
  <c r="C11" i="1"/>
  <c r="C12" i="1"/>
  <c r="C14" i="1"/>
  <c r="C6" i="1"/>
  <c r="G10" i="1"/>
  <c r="G9" i="1"/>
  <c r="G8" i="1"/>
  <c r="G7" i="1"/>
  <c r="G6" i="1"/>
  <c r="G14" i="1"/>
  <c r="G22" i="1"/>
  <c r="U10" i="1"/>
  <c r="O26" i="1"/>
  <c r="Q26" i="1" s="1"/>
  <c r="U48" i="1"/>
  <c r="L22" i="1"/>
  <c r="K26" i="1"/>
  <c r="T22" i="1"/>
  <c r="T23" i="1"/>
  <c r="S23" i="1"/>
  <c r="H10" i="1" l="1"/>
  <c r="N19" i="1"/>
  <c r="M19" i="1" s="1"/>
  <c r="H6" i="1"/>
  <c r="N9" i="1"/>
  <c r="M9" i="1" s="1"/>
  <c r="H15" i="1"/>
  <c r="H18" i="1"/>
  <c r="H14" i="1"/>
  <c r="T21" i="1"/>
  <c r="U36" i="1"/>
  <c r="U9" i="1"/>
  <c r="U12" i="1"/>
  <c r="H7" i="1"/>
  <c r="Q21" i="1"/>
  <c r="U40" i="1"/>
  <c r="Q23" i="1"/>
  <c r="S21" i="1"/>
  <c r="S28" i="1" s="1"/>
  <c r="H12" i="1"/>
  <c r="U23" i="1"/>
  <c r="U32" i="1"/>
  <c r="U22" i="1"/>
  <c r="L23" i="1"/>
  <c r="U8" i="1"/>
  <c r="U34" i="1"/>
  <c r="G26" i="1"/>
  <c r="T26" i="1"/>
  <c r="F28" i="1"/>
  <c r="F52" i="1" s="1"/>
  <c r="L26" i="1"/>
  <c r="S26" i="1"/>
  <c r="U26" i="1" s="1"/>
  <c r="L25" i="1"/>
  <c r="S25" i="1"/>
  <c r="J28" i="1"/>
  <c r="T25" i="1"/>
  <c r="K28" i="1"/>
  <c r="K52" i="1" s="1"/>
  <c r="E28" i="1"/>
  <c r="G25" i="1"/>
  <c r="Q25" i="1"/>
  <c r="O28" i="1"/>
  <c r="L21" i="1"/>
  <c r="N8" i="1"/>
  <c r="M8" i="1" s="1"/>
  <c r="P28" i="1"/>
  <c r="P52" i="1" s="1"/>
  <c r="U14" i="1"/>
  <c r="H11" i="1"/>
  <c r="U6" i="1"/>
  <c r="T28" i="1" l="1"/>
  <c r="U21" i="1"/>
  <c r="U25" i="1"/>
  <c r="E54" i="1"/>
  <c r="G28" i="1"/>
  <c r="E52" i="1"/>
  <c r="L28" i="1"/>
  <c r="J54" i="1"/>
  <c r="J52" i="1"/>
  <c r="O54" i="1"/>
  <c r="O52" i="1"/>
  <c r="Q52" i="1" s="1"/>
  <c r="Q28" i="1"/>
  <c r="U52" i="1" l="1"/>
  <c r="U28" i="1"/>
  <c r="P54" i="1"/>
  <c r="Q56" i="1" s="1"/>
  <c r="L52" i="1"/>
  <c r="K54" i="1"/>
  <c r="S54" i="1"/>
  <c r="G52" i="1"/>
  <c r="F54" i="1"/>
  <c r="Q54" i="1" l="1"/>
  <c r="U54" i="1"/>
  <c r="T54" i="1"/>
  <c r="U56" i="1" s="1"/>
  <c r="L56" i="1"/>
  <c r="L54" i="1"/>
  <c r="G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khdavissmall</author>
  </authors>
  <commentList>
    <comment ref="B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cellular phones for field work, shipping/postage, copier charges, special phone charges, etc.</t>
        </r>
      </text>
    </comment>
    <comment ref="B3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lab supplies, field supplies, and vessel fuel</t>
        </r>
      </text>
    </comment>
    <comment ref="B38" authorId="0" shapeId="0" xr:uid="{00000000-0006-0000-0000-000003000000}">
      <text>
        <r>
          <rPr>
            <sz val="8"/>
            <color indexed="81"/>
            <rFont val="Tahoma"/>
            <family val="2"/>
          </rPr>
          <t>INCLUDES: subawards, subagreements, subcontracts (no IDC after first $25K), NOT Skilled Services contracts</t>
        </r>
      </text>
    </comment>
    <comment ref="B4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khdavissmall:</t>
        </r>
        <r>
          <rPr>
            <sz val="8"/>
            <color indexed="81"/>
            <rFont val="Tahoma"/>
            <family val="2"/>
          </rPr>
          <t xml:space="preserve">
no F&amp;A on Tuition, don't forget summer tuition.  Research assistantship must be budgeted on grant to justify tuition.</t>
        </r>
      </text>
    </comment>
    <comment ref="B44" authorId="0" shapeId="0" xr:uid="{00000000-0006-0000-0000-000005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6" authorId="0" shapeId="0" xr:uid="{00000000-0006-0000-0000-000006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8" authorId="0" shapeId="0" xr:uid="{00000000-0006-0000-0000-000007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50" authorId="0" shapeId="0" xr:uid="{00000000-0006-0000-0000-000009000000}">
      <text>
        <r>
          <rPr>
            <sz val="8"/>
            <color indexed="81"/>
            <rFont val="Tahoma"/>
            <family val="2"/>
          </rPr>
          <t>items over $5000, with a useful life over 1 year, no F&amp;A costs</t>
        </r>
      </text>
    </comment>
    <comment ref="D54" authorId="0" shapeId="0" xr:uid="{00000000-0006-0000-0000-00000A000000}">
      <text>
        <r>
          <rPr>
            <sz val="8"/>
            <color indexed="81"/>
            <rFont val="Tahoma"/>
            <family val="2"/>
          </rPr>
          <t>F&amp;A on MTDC: excludes service centers, tuition and equipment, and subcontracts over $25K.</t>
        </r>
      </text>
    </comment>
  </commentList>
</comments>
</file>

<file path=xl/sharedStrings.xml><?xml version="1.0" encoding="utf-8"?>
<sst xmlns="http://schemas.openxmlformats.org/spreadsheetml/2006/main" count="71" uniqueCount="53">
  <si>
    <t>Personnel</t>
  </si>
  <si>
    <t>Total</t>
  </si>
  <si>
    <t>Supplies</t>
  </si>
  <si>
    <t>Travel</t>
  </si>
  <si>
    <t>Facilities &amp; Administrative Costs</t>
  </si>
  <si>
    <t>TOTAL</t>
  </si>
  <si>
    <t xml:space="preserve">Monthly </t>
  </si>
  <si>
    <t>Time</t>
  </si>
  <si>
    <t>Total Personnel</t>
  </si>
  <si>
    <t>Personnel, salaried</t>
  </si>
  <si>
    <t>VIMS</t>
  </si>
  <si>
    <t xml:space="preserve">Title: </t>
  </si>
  <si>
    <t>Vessels</t>
  </si>
  <si>
    <t>Nutrient Analysis</t>
  </si>
  <si>
    <t>Equipment</t>
  </si>
  <si>
    <t>Tuition</t>
  </si>
  <si>
    <t>Agency</t>
  </si>
  <si>
    <t>Only take IDC on first $25,000 of each contract.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</si>
  <si>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</si>
  <si>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</si>
  <si>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</si>
  <si>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</si>
  <si>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</si>
  <si>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</si>
  <si>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</si>
  <si>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</si>
  <si>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</si>
  <si>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</si>
  <si>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Notes on Budget Items</t>
  </si>
  <si>
    <t>Hourly</t>
  </si>
  <si>
    <t>F&amp;A calculated on MTDC (modified total direct cost): personnel, supplies, travel, and first $25,000 of each subcontract, etc.; excludes service centers, tuition and equipment.</t>
  </si>
  <si>
    <t xml:space="preserve">The current federally negotiated F&amp;A rate is </t>
  </si>
  <si>
    <t>Communications/Printing</t>
  </si>
  <si>
    <t>SUBTOTAL: Direct Costs</t>
  </si>
  <si>
    <t>Personnel, hourly</t>
  </si>
  <si>
    <t xml:space="preserve">           7.65% hourly</t>
  </si>
  <si>
    <t>Fringes are based on average costs:</t>
  </si>
  <si>
    <t>Equipment -- items more than $5,000, no IDC.  If the equipment is under $5,000 include it in the supply line item.</t>
  </si>
  <si>
    <t>Graduate Research Assistant</t>
  </si>
  <si>
    <t>Personnel, grad assist</t>
  </si>
  <si>
    <t>Faculty and Staff</t>
  </si>
  <si>
    <t>Subaward Agreements</t>
  </si>
  <si>
    <t>VIMS Communications/Publication Center</t>
  </si>
  <si>
    <t>Consultant/Skilled Services</t>
  </si>
  <si>
    <t>Name of Subaward Agency</t>
  </si>
  <si>
    <t>Year 1</t>
  </si>
  <si>
    <t xml:space="preserve">Salaries include annual </t>
  </si>
  <si>
    <t xml:space="preserve"> increase.</t>
  </si>
  <si>
    <t>Year 2</t>
  </si>
  <si>
    <t>Year 3</t>
  </si>
  <si>
    <t>Cumulative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</si>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</sst>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23"/>
      <name val="Times New Roman"/>
      <family val="1"/>
    </font>
    <font>
      <sz val="10"/>
      <color indexed="23"/>
      <name val="Times New Roman"/>
      <family val="1"/>
    </font>
    <font>
      <b/>
      <u/>
      <sz val="10"/>
      <name val="Times New Roman"/>
      <family val="1"/>
    </font>
    <font>
      <i/>
      <sz val="10"/>
      <color indexed="23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9" fontId="6" fillId="0" borderId="0" xfId="5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43" fontId="5" fillId="0" borderId="0" xfId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3" fillId="0" borderId="0" xfId="5" applyFont="1" applyBorder="1"/>
    <xf numFmtId="9" fontId="6" fillId="0" borderId="0" xfId="5" applyFont="1" applyBorder="1"/>
    <xf numFmtId="0" fontId="11" fillId="0" borderId="0" xfId="0" applyFont="1" applyAlignment="1">
      <alignment horizontal="left" indent="2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9" fontId="2" fillId="0" borderId="4" xfId="7" applyFont="1" applyBorder="1"/>
    <xf numFmtId="0" fontId="3" fillId="0" borderId="0" xfId="0" applyFont="1" applyAlignment="1">
      <alignment horizontal="left"/>
    </xf>
    <xf numFmtId="165" fontId="6" fillId="0" borderId="0" xfId="5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  <cellStyle name="Percent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tabSelected="1" workbookViewId="0">
      <selection activeCell="C60" sqref="C60"/>
    </sheetView>
  </sheetViews>
  <sheetFormatPr defaultColWidth="9.109375" defaultRowHeight="13.2" x14ac:dyDescent="0.25"/>
  <cols>
    <col min="1" max="1" width="4" style="6" customWidth="1"/>
    <col min="2" max="2" width="35.44140625" style="6" customWidth="1"/>
    <col min="3" max="3" width="5.88671875" style="6" customWidth="1"/>
    <col min="4" max="4" width="8.109375" style="2" customWidth="1"/>
    <col min="5" max="5" width="8.44140625" style="2" bestFit="1" customWidth="1"/>
    <col min="6" max="6" width="7.44140625" style="2" bestFit="1" customWidth="1"/>
    <col min="7" max="7" width="8.44140625" style="2" bestFit="1" customWidth="1"/>
    <col min="8" max="8" width="5.88671875" style="6" customWidth="1"/>
    <col min="9" max="9" width="8.109375" style="2" customWidth="1"/>
    <col min="10" max="10" width="8.44140625" style="2" bestFit="1" customWidth="1"/>
    <col min="11" max="11" width="7.44140625" style="2" bestFit="1" customWidth="1"/>
    <col min="12" max="12" width="8.44140625" style="2" bestFit="1" customWidth="1"/>
    <col min="13" max="13" width="5.88671875" style="6" customWidth="1"/>
    <col min="14" max="14" width="8.109375" style="2" customWidth="1"/>
    <col min="15" max="15" width="8.44140625" style="2" bestFit="1" customWidth="1"/>
    <col min="16" max="16" width="7.44140625" style="2" bestFit="1" customWidth="1"/>
    <col min="17" max="17" width="8.44140625" style="2" bestFit="1" customWidth="1"/>
    <col min="18" max="18" width="9.109375" style="6"/>
    <col min="19" max="19" width="8.44140625" style="2" bestFit="1" customWidth="1"/>
    <col min="20" max="20" width="7.44140625" style="2" bestFit="1" customWidth="1"/>
    <col min="21" max="21" width="8.44140625" style="2" bestFit="1" customWidth="1"/>
    <col min="22" max="16384" width="9.109375" style="6"/>
  </cols>
  <sheetData>
    <row r="1" spans="1:21" ht="24.75" customHeight="1" x14ac:dyDescent="0.25">
      <c r="B1" s="30" t="s">
        <v>11</v>
      </c>
      <c r="C1" s="30"/>
      <c r="D1" s="30"/>
      <c r="E1" s="30"/>
      <c r="F1" s="30"/>
      <c r="G1" s="30"/>
      <c r="I1" s="6"/>
      <c r="J1" s="6"/>
      <c r="K1" s="6"/>
      <c r="L1" s="6"/>
      <c r="N1" s="6"/>
      <c r="O1" s="6"/>
      <c r="P1" s="6"/>
      <c r="Q1" s="6"/>
      <c r="S1" s="6"/>
      <c r="T1" s="6"/>
      <c r="U1" s="6"/>
    </row>
    <row r="2" spans="1:21" x14ac:dyDescent="0.25">
      <c r="B2" s="7"/>
      <c r="C2" s="7"/>
      <c r="D2" s="1"/>
      <c r="E2" s="1"/>
      <c r="F2" s="1"/>
      <c r="G2" s="1"/>
      <c r="H2" s="7"/>
      <c r="I2" s="1"/>
      <c r="J2" s="1"/>
      <c r="K2" s="1"/>
      <c r="L2" s="1"/>
      <c r="M2" s="7"/>
      <c r="N2" s="1"/>
      <c r="O2" s="1"/>
      <c r="P2" s="1"/>
      <c r="Q2" s="1"/>
      <c r="S2" s="1"/>
      <c r="T2" s="1"/>
      <c r="U2" s="1"/>
    </row>
    <row r="3" spans="1:21" x14ac:dyDescent="0.25">
      <c r="B3" s="7"/>
      <c r="C3" s="7"/>
      <c r="D3" s="1"/>
      <c r="E3" s="31" t="s">
        <v>45</v>
      </c>
      <c r="F3" s="32"/>
      <c r="G3" s="33"/>
      <c r="H3" s="7"/>
      <c r="I3" s="1"/>
      <c r="J3" s="31" t="s">
        <v>48</v>
      </c>
      <c r="K3" s="32"/>
      <c r="L3" s="33"/>
      <c r="M3" s="7"/>
      <c r="N3" s="1"/>
      <c r="O3" s="31" t="s">
        <v>49</v>
      </c>
      <c r="P3" s="32"/>
      <c r="Q3" s="33"/>
      <c r="S3" s="31" t="s">
        <v>50</v>
      </c>
      <c r="T3" s="32"/>
      <c r="U3" s="33"/>
    </row>
    <row r="4" spans="1:21" x14ac:dyDescent="0.25">
      <c r="A4" s="6" t="s">
        <v>18</v>
      </c>
      <c r="B4" s="8" t="s">
        <v>0</v>
      </c>
      <c r="C4" s="9" t="s">
        <v>7</v>
      </c>
      <c r="D4" s="3" t="s">
        <v>6</v>
      </c>
      <c r="E4" s="20" t="s">
        <v>16</v>
      </c>
      <c r="F4" s="10" t="s">
        <v>10</v>
      </c>
      <c r="G4" s="21" t="s">
        <v>1</v>
      </c>
      <c r="H4" s="9" t="s">
        <v>7</v>
      </c>
      <c r="I4" s="3" t="s">
        <v>6</v>
      </c>
      <c r="J4" s="20" t="s">
        <v>16</v>
      </c>
      <c r="K4" s="10" t="s">
        <v>10</v>
      </c>
      <c r="L4" s="21" t="s">
        <v>1</v>
      </c>
      <c r="M4" s="9" t="s">
        <v>7</v>
      </c>
      <c r="N4" s="3" t="s">
        <v>6</v>
      </c>
      <c r="O4" s="20" t="s">
        <v>16</v>
      </c>
      <c r="P4" s="10" t="s">
        <v>10</v>
      </c>
      <c r="Q4" s="21" t="s">
        <v>1</v>
      </c>
      <c r="S4" s="20" t="s">
        <v>16</v>
      </c>
      <c r="T4" s="10" t="s">
        <v>10</v>
      </c>
      <c r="U4" s="21" t="s">
        <v>1</v>
      </c>
    </row>
    <row r="5" spans="1:21" x14ac:dyDescent="0.25">
      <c r="B5" s="12" t="s">
        <v>40</v>
      </c>
      <c r="C5" s="9"/>
      <c r="D5" s="3"/>
      <c r="E5" s="20"/>
      <c r="F5" s="10"/>
      <c r="G5" s="21"/>
      <c r="H5" s="9"/>
      <c r="I5" s="3"/>
      <c r="J5" s="20"/>
      <c r="K5" s="10"/>
      <c r="L5" s="21"/>
      <c r="M5" s="9"/>
      <c r="N5" s="3"/>
      <c r="O5" s="20"/>
      <c r="P5" s="10"/>
      <c r="Q5" s="21"/>
      <c r="S5" s="20"/>
      <c r="T5" s="10"/>
      <c r="U5" s="21"/>
    </row>
    <row r="6" spans="1:21" x14ac:dyDescent="0.25">
      <c r="C6" s="11" t="str">
        <f>IF(D6&gt;0,G6/D6,"-")</f>
        <v>-</v>
      </c>
      <c r="D6" s="4">
        <v>0</v>
      </c>
      <c r="E6" s="22">
        <v>0</v>
      </c>
      <c r="F6" s="2">
        <v>0</v>
      </c>
      <c r="G6" s="23">
        <f>E6+F6</f>
        <v>0</v>
      </c>
      <c r="H6" s="11" t="str">
        <f>IF(I6&gt;0,L6/I6,"-")</f>
        <v>-</v>
      </c>
      <c r="I6" s="4">
        <f t="shared" ref="I6:I12" si="0">ROUND(D6*(1+$C$59),0)</f>
        <v>0</v>
      </c>
      <c r="J6" s="22">
        <v>0</v>
      </c>
      <c r="K6" s="2">
        <v>0</v>
      </c>
      <c r="L6" s="23">
        <f t="shared" ref="L6:L12" si="1">J6+K6</f>
        <v>0</v>
      </c>
      <c r="M6" s="11" t="str">
        <f>IF(N6&gt;0,Q6/N6,"-")</f>
        <v>-</v>
      </c>
      <c r="N6" s="4">
        <f t="shared" ref="N6:N12" si="2">ROUND(I6*(1+$C$59),0)</f>
        <v>0</v>
      </c>
      <c r="O6" s="22">
        <v>0</v>
      </c>
      <c r="P6" s="2">
        <v>0</v>
      </c>
      <c r="Q6" s="23">
        <f t="shared" ref="Q6:Q12" si="3">O6+P6</f>
        <v>0</v>
      </c>
      <c r="S6" s="22">
        <f>J6+E6+O6</f>
        <v>0</v>
      </c>
      <c r="T6" s="2">
        <f>K6+F6+P6</f>
        <v>0</v>
      </c>
      <c r="U6" s="23">
        <f t="shared" ref="U6:U12" si="4">S6+T6</f>
        <v>0</v>
      </c>
    </row>
    <row r="7" spans="1:21" x14ac:dyDescent="0.25">
      <c r="C7" s="11" t="str">
        <f t="shared" ref="C7:C14" si="5">IF(D7&gt;0,G7/D7,"-")</f>
        <v>-</v>
      </c>
      <c r="D7" s="4">
        <v>0</v>
      </c>
      <c r="E7" s="22">
        <v>0</v>
      </c>
      <c r="F7" s="2">
        <v>0</v>
      </c>
      <c r="G7" s="23">
        <f t="shared" ref="G7:G14" si="6">E7+F7</f>
        <v>0</v>
      </c>
      <c r="H7" s="11" t="str">
        <f t="shared" ref="H7:H12" si="7">IF(I7&gt;0,L7/I7,"-")</f>
        <v>-</v>
      </c>
      <c r="I7" s="4">
        <f t="shared" si="0"/>
        <v>0</v>
      </c>
      <c r="J7" s="22">
        <v>0</v>
      </c>
      <c r="K7" s="2">
        <v>0</v>
      </c>
      <c r="L7" s="23">
        <f t="shared" si="1"/>
        <v>0</v>
      </c>
      <c r="M7" s="11" t="str">
        <f t="shared" ref="M7:M12" si="8">IF(N7&gt;0,Q7/N7,"-")</f>
        <v>-</v>
      </c>
      <c r="N7" s="4">
        <f t="shared" si="2"/>
        <v>0</v>
      </c>
      <c r="O7" s="22">
        <v>0</v>
      </c>
      <c r="P7" s="2">
        <v>0</v>
      </c>
      <c r="Q7" s="23">
        <f t="shared" si="3"/>
        <v>0</v>
      </c>
      <c r="S7" s="22">
        <f t="shared" ref="S7:S12" si="9">J7+E7+O7</f>
        <v>0</v>
      </c>
      <c r="T7" s="2">
        <f t="shared" ref="T7:T12" si="10">K7+F7+P7</f>
        <v>0</v>
      </c>
      <c r="U7" s="23">
        <f t="shared" si="4"/>
        <v>0</v>
      </c>
    </row>
    <row r="8" spans="1:21" x14ac:dyDescent="0.25">
      <c r="C8" s="11" t="str">
        <f t="shared" si="5"/>
        <v>-</v>
      </c>
      <c r="D8" s="4">
        <v>0</v>
      </c>
      <c r="E8" s="22">
        <v>0</v>
      </c>
      <c r="F8" s="2">
        <v>0</v>
      </c>
      <c r="G8" s="23">
        <f t="shared" si="6"/>
        <v>0</v>
      </c>
      <c r="H8" s="11" t="str">
        <f t="shared" si="7"/>
        <v>-</v>
      </c>
      <c r="I8" s="4">
        <f t="shared" si="0"/>
        <v>0</v>
      </c>
      <c r="J8" s="22">
        <v>0</v>
      </c>
      <c r="K8" s="2">
        <v>0</v>
      </c>
      <c r="L8" s="23">
        <f t="shared" si="1"/>
        <v>0</v>
      </c>
      <c r="M8" s="11" t="str">
        <f t="shared" si="8"/>
        <v>-</v>
      </c>
      <c r="N8" s="4">
        <f t="shared" si="2"/>
        <v>0</v>
      </c>
      <c r="O8" s="22">
        <v>0</v>
      </c>
      <c r="P8" s="2">
        <v>0</v>
      </c>
      <c r="Q8" s="23">
        <f t="shared" si="3"/>
        <v>0</v>
      </c>
      <c r="S8" s="22">
        <f t="shared" si="9"/>
        <v>0</v>
      </c>
      <c r="T8" s="2">
        <f t="shared" si="10"/>
        <v>0</v>
      </c>
      <c r="U8" s="23">
        <f t="shared" si="4"/>
        <v>0</v>
      </c>
    </row>
    <row r="9" spans="1:21" x14ac:dyDescent="0.25">
      <c r="C9" s="11" t="str">
        <f t="shared" si="5"/>
        <v>-</v>
      </c>
      <c r="D9" s="4">
        <v>0</v>
      </c>
      <c r="E9" s="22">
        <v>0</v>
      </c>
      <c r="F9" s="2">
        <v>0</v>
      </c>
      <c r="G9" s="23">
        <f t="shared" si="6"/>
        <v>0</v>
      </c>
      <c r="H9" s="11" t="str">
        <f t="shared" si="7"/>
        <v>-</v>
      </c>
      <c r="I9" s="4">
        <f t="shared" si="0"/>
        <v>0</v>
      </c>
      <c r="J9" s="22">
        <v>0</v>
      </c>
      <c r="K9" s="2">
        <v>0</v>
      </c>
      <c r="L9" s="23">
        <f t="shared" si="1"/>
        <v>0</v>
      </c>
      <c r="M9" s="11" t="str">
        <f t="shared" si="8"/>
        <v>-</v>
      </c>
      <c r="N9" s="4">
        <f t="shared" si="2"/>
        <v>0</v>
      </c>
      <c r="O9" s="22">
        <v>0</v>
      </c>
      <c r="P9" s="2">
        <v>0</v>
      </c>
      <c r="Q9" s="23">
        <f t="shared" si="3"/>
        <v>0</v>
      </c>
      <c r="S9" s="22">
        <f t="shared" si="9"/>
        <v>0</v>
      </c>
      <c r="T9" s="2">
        <f t="shared" si="10"/>
        <v>0</v>
      </c>
      <c r="U9" s="23">
        <f t="shared" si="4"/>
        <v>0</v>
      </c>
    </row>
    <row r="10" spans="1:21" x14ac:dyDescent="0.25">
      <c r="C10" s="11" t="str">
        <f t="shared" si="5"/>
        <v>-</v>
      </c>
      <c r="D10" s="4">
        <v>0</v>
      </c>
      <c r="E10" s="22">
        <v>0</v>
      </c>
      <c r="F10" s="2">
        <v>0</v>
      </c>
      <c r="G10" s="23">
        <f t="shared" si="6"/>
        <v>0</v>
      </c>
      <c r="H10" s="11" t="str">
        <f t="shared" si="7"/>
        <v>-</v>
      </c>
      <c r="I10" s="4">
        <f t="shared" si="0"/>
        <v>0</v>
      </c>
      <c r="J10" s="22">
        <v>0</v>
      </c>
      <c r="K10" s="2">
        <v>0</v>
      </c>
      <c r="L10" s="23">
        <f t="shared" si="1"/>
        <v>0</v>
      </c>
      <c r="M10" s="11" t="str">
        <f t="shared" si="8"/>
        <v>-</v>
      </c>
      <c r="N10" s="4">
        <f t="shared" si="2"/>
        <v>0</v>
      </c>
      <c r="O10" s="22">
        <v>0</v>
      </c>
      <c r="P10" s="2">
        <v>0</v>
      </c>
      <c r="Q10" s="23">
        <f t="shared" si="3"/>
        <v>0</v>
      </c>
      <c r="S10" s="22">
        <f t="shared" si="9"/>
        <v>0</v>
      </c>
      <c r="T10" s="2">
        <f t="shared" si="10"/>
        <v>0</v>
      </c>
      <c r="U10" s="23">
        <f t="shared" si="4"/>
        <v>0</v>
      </c>
    </row>
    <row r="11" spans="1:21" x14ac:dyDescent="0.25">
      <c r="C11" s="11" t="str">
        <f t="shared" si="5"/>
        <v>-</v>
      </c>
      <c r="D11" s="4">
        <v>0</v>
      </c>
      <c r="E11" s="22">
        <v>0</v>
      </c>
      <c r="F11" s="2">
        <v>0</v>
      </c>
      <c r="G11" s="23">
        <f>E11+F11</f>
        <v>0</v>
      </c>
      <c r="H11" s="11" t="str">
        <f t="shared" si="7"/>
        <v>-</v>
      </c>
      <c r="I11" s="4">
        <f t="shared" si="0"/>
        <v>0</v>
      </c>
      <c r="J11" s="22">
        <v>0</v>
      </c>
      <c r="K11" s="2">
        <v>0</v>
      </c>
      <c r="L11" s="23">
        <f t="shared" si="1"/>
        <v>0</v>
      </c>
      <c r="M11" s="11" t="str">
        <f t="shared" si="8"/>
        <v>-</v>
      </c>
      <c r="N11" s="4">
        <f t="shared" si="2"/>
        <v>0</v>
      </c>
      <c r="O11" s="22">
        <v>0</v>
      </c>
      <c r="P11" s="2">
        <v>0</v>
      </c>
      <c r="Q11" s="23">
        <f t="shared" si="3"/>
        <v>0</v>
      </c>
      <c r="S11" s="22">
        <f t="shared" si="9"/>
        <v>0</v>
      </c>
      <c r="T11" s="2">
        <f t="shared" si="10"/>
        <v>0</v>
      </c>
      <c r="U11" s="23">
        <f t="shared" si="4"/>
        <v>0</v>
      </c>
    </row>
    <row r="12" spans="1:21" x14ac:dyDescent="0.25">
      <c r="C12" s="11" t="str">
        <f t="shared" si="5"/>
        <v>-</v>
      </c>
      <c r="D12" s="4">
        <v>0</v>
      </c>
      <c r="E12" s="22">
        <v>0</v>
      </c>
      <c r="F12" s="2">
        <v>0</v>
      </c>
      <c r="G12" s="23">
        <f>E12+F12</f>
        <v>0</v>
      </c>
      <c r="H12" s="11" t="str">
        <f t="shared" si="7"/>
        <v>-</v>
      </c>
      <c r="I12" s="4">
        <f t="shared" si="0"/>
        <v>0</v>
      </c>
      <c r="J12" s="22">
        <v>0</v>
      </c>
      <c r="K12" s="2">
        <v>0</v>
      </c>
      <c r="L12" s="23">
        <f t="shared" si="1"/>
        <v>0</v>
      </c>
      <c r="M12" s="11" t="str">
        <f t="shared" si="8"/>
        <v>-</v>
      </c>
      <c r="N12" s="4">
        <f t="shared" si="2"/>
        <v>0</v>
      </c>
      <c r="O12" s="22">
        <v>0</v>
      </c>
      <c r="P12" s="2">
        <v>0</v>
      </c>
      <c r="Q12" s="23">
        <f t="shared" si="3"/>
        <v>0</v>
      </c>
      <c r="S12" s="22">
        <f t="shared" si="9"/>
        <v>0</v>
      </c>
      <c r="T12" s="2">
        <f t="shared" si="10"/>
        <v>0</v>
      </c>
      <c r="U12" s="23">
        <f t="shared" si="4"/>
        <v>0</v>
      </c>
    </row>
    <row r="13" spans="1:21" x14ac:dyDescent="0.25">
      <c r="B13" s="12" t="s">
        <v>29</v>
      </c>
      <c r="C13" s="11"/>
      <c r="D13" s="4"/>
      <c r="E13" s="22"/>
      <c r="G13" s="23"/>
      <c r="H13" s="11"/>
      <c r="I13" s="4"/>
      <c r="J13" s="22"/>
      <c r="L13" s="23"/>
      <c r="M13" s="11"/>
      <c r="N13" s="4"/>
      <c r="O13" s="22"/>
      <c r="Q13" s="23"/>
      <c r="S13" s="22"/>
      <c r="U13" s="23"/>
    </row>
    <row r="14" spans="1:21" x14ac:dyDescent="0.25">
      <c r="C14" s="11" t="str">
        <f t="shared" si="5"/>
        <v>-</v>
      </c>
      <c r="D14" s="4">
        <v>0</v>
      </c>
      <c r="E14" s="22">
        <v>0</v>
      </c>
      <c r="F14" s="2">
        <v>0</v>
      </c>
      <c r="G14" s="23">
        <f t="shared" si="6"/>
        <v>0</v>
      </c>
      <c r="H14" s="11" t="str">
        <f>IF(I14&gt;0,L14/I14,"-")</f>
        <v>-</v>
      </c>
      <c r="I14" s="4">
        <f>ROUND(D14*(1+$C$59),0)</f>
        <v>0</v>
      </c>
      <c r="J14" s="22">
        <v>0</v>
      </c>
      <c r="K14" s="2">
        <v>0</v>
      </c>
      <c r="L14" s="23">
        <f>J14+K14</f>
        <v>0</v>
      </c>
      <c r="M14" s="11" t="str">
        <f>IF(N14&gt;0,Q14/N14,"-")</f>
        <v>-</v>
      </c>
      <c r="N14" s="4">
        <f>ROUND(I14*(1+$C$59),0)</f>
        <v>0</v>
      </c>
      <c r="O14" s="22">
        <v>0</v>
      </c>
      <c r="P14" s="2">
        <v>0</v>
      </c>
      <c r="Q14" s="23">
        <f>O14+P14</f>
        <v>0</v>
      </c>
      <c r="S14" s="22">
        <f>J14+E14+O14</f>
        <v>0</v>
      </c>
      <c r="T14" s="2">
        <f>K14+F14+P14</f>
        <v>0</v>
      </c>
      <c r="U14" s="23">
        <f>S14+T14</f>
        <v>0</v>
      </c>
    </row>
    <row r="15" spans="1:21" x14ac:dyDescent="0.25">
      <c r="C15" s="11" t="str">
        <f>IF(D15&gt;0,G15/D15,"-")</f>
        <v>-</v>
      </c>
      <c r="D15" s="4">
        <v>0</v>
      </c>
      <c r="E15" s="22">
        <v>0</v>
      </c>
      <c r="F15" s="2">
        <v>0</v>
      </c>
      <c r="G15" s="23">
        <f>E15+F15</f>
        <v>0</v>
      </c>
      <c r="H15" s="11" t="str">
        <f>IF(I15&gt;0,L15/I15,"-")</f>
        <v>-</v>
      </c>
      <c r="I15" s="4">
        <f>ROUND(D15*(1+$C$59),0)</f>
        <v>0</v>
      </c>
      <c r="J15" s="22">
        <v>0</v>
      </c>
      <c r="K15" s="2">
        <v>0</v>
      </c>
      <c r="L15" s="23">
        <f>J15+K15</f>
        <v>0</v>
      </c>
      <c r="M15" s="11" t="str">
        <f>IF(N15&gt;0,Q15/N15,"-")</f>
        <v>-</v>
      </c>
      <c r="N15" s="4">
        <f>ROUND(I15*(1+$C$59),0)</f>
        <v>0</v>
      </c>
      <c r="O15" s="22">
        <v>0</v>
      </c>
      <c r="P15" s="2">
        <v>0</v>
      </c>
      <c r="Q15" s="23">
        <f>O15+P15</f>
        <v>0</v>
      </c>
      <c r="S15" s="22">
        <f>J15+E15+O15</f>
        <v>0</v>
      </c>
      <c r="T15" s="2">
        <f>K15+F15+P15</f>
        <v>0</v>
      </c>
      <c r="U15" s="23">
        <f>S15+T15</f>
        <v>0</v>
      </c>
    </row>
    <row r="16" spans="1:21" x14ac:dyDescent="0.25">
      <c r="C16" s="11"/>
      <c r="D16" s="4"/>
      <c r="E16" s="22"/>
      <c r="G16" s="23"/>
      <c r="H16" s="11"/>
      <c r="I16" s="4"/>
      <c r="J16" s="22"/>
      <c r="L16" s="23"/>
      <c r="M16" s="11"/>
      <c r="N16" s="4"/>
      <c r="O16" s="22"/>
      <c r="Q16" s="23"/>
      <c r="S16" s="22"/>
      <c r="U16" s="23"/>
    </row>
    <row r="17" spans="1:21" x14ac:dyDescent="0.25">
      <c r="B17" s="12" t="s">
        <v>38</v>
      </c>
      <c r="C17" s="11"/>
      <c r="D17" s="4"/>
      <c r="E17" s="22"/>
      <c r="G17" s="23"/>
      <c r="H17" s="11"/>
      <c r="I17" s="4"/>
      <c r="J17" s="22"/>
      <c r="L17" s="23"/>
      <c r="M17" s="11"/>
      <c r="N17" s="4"/>
      <c r="O17" s="22"/>
      <c r="Q17" s="23"/>
      <c r="S17" s="22"/>
      <c r="U17" s="23"/>
    </row>
    <row r="18" spans="1:21" x14ac:dyDescent="0.25">
      <c r="C18" s="11" t="str">
        <f>IF(D18&gt;0,G18/D18,"-")</f>
        <v>-</v>
      </c>
      <c r="D18" s="4">
        <v>0</v>
      </c>
      <c r="E18" s="22">
        <v>0</v>
      </c>
      <c r="F18" s="2">
        <v>0</v>
      </c>
      <c r="G18" s="23">
        <f>E18+F18</f>
        <v>0</v>
      </c>
      <c r="H18" s="11" t="str">
        <f>IF(I18&gt;0,L18/I18,"-")</f>
        <v>-</v>
      </c>
      <c r="I18" s="4">
        <f>ROUND(D18*(1+$C$59),0)</f>
        <v>0</v>
      </c>
      <c r="J18" s="22">
        <v>0</v>
      </c>
      <c r="K18" s="2">
        <v>0</v>
      </c>
      <c r="L18" s="23">
        <f>J18+K18</f>
        <v>0</v>
      </c>
      <c r="M18" s="11" t="str">
        <f>IF(N18&gt;0,Q18/N18,"-")</f>
        <v>-</v>
      </c>
      <c r="N18" s="4">
        <f>ROUND(I18*(1+$C$59),0)</f>
        <v>0</v>
      </c>
      <c r="O18" s="22">
        <v>0</v>
      </c>
      <c r="P18" s="2">
        <v>0</v>
      </c>
      <c r="Q18" s="23">
        <f>O18+P18</f>
        <v>0</v>
      </c>
      <c r="S18" s="22">
        <f>J18+E18+O18</f>
        <v>0</v>
      </c>
      <c r="T18" s="2">
        <f>K18+F18+P18</f>
        <v>0</v>
      </c>
      <c r="U18" s="23">
        <f>S18+T18</f>
        <v>0</v>
      </c>
    </row>
    <row r="19" spans="1:21" x14ac:dyDescent="0.25">
      <c r="C19" s="11" t="str">
        <f>IF(D19&gt;0,G19/D19,"-")</f>
        <v>-</v>
      </c>
      <c r="D19" s="4">
        <v>0</v>
      </c>
      <c r="E19" s="22">
        <v>0</v>
      </c>
      <c r="F19" s="2">
        <v>0</v>
      </c>
      <c r="G19" s="23">
        <f>E19+F19</f>
        <v>0</v>
      </c>
      <c r="H19" s="11" t="str">
        <f>IF(I19&gt;0,L19/I19,"-")</f>
        <v>-</v>
      </c>
      <c r="I19" s="4">
        <f>ROUND(D19*(1+$C$59),0)</f>
        <v>0</v>
      </c>
      <c r="J19" s="22">
        <v>0</v>
      </c>
      <c r="K19" s="2">
        <v>0</v>
      </c>
      <c r="L19" s="23">
        <f>J19+K19</f>
        <v>0</v>
      </c>
      <c r="M19" s="11" t="str">
        <f>IF(N19&gt;0,Q19/N19,"-")</f>
        <v>-</v>
      </c>
      <c r="N19" s="4">
        <f>ROUND(I19*(1+$C$59),0)</f>
        <v>0</v>
      </c>
      <c r="O19" s="22">
        <v>0</v>
      </c>
      <c r="P19" s="2">
        <v>0</v>
      </c>
      <c r="Q19" s="23">
        <f>O19+P19</f>
        <v>0</v>
      </c>
      <c r="S19" s="22">
        <f>J19+E19+O19</f>
        <v>0</v>
      </c>
      <c r="T19" s="2">
        <f>K19+F19+P19</f>
        <v>0</v>
      </c>
      <c r="U19" s="23">
        <f>S19+T19</f>
        <v>0</v>
      </c>
    </row>
    <row r="20" spans="1:21" x14ac:dyDescent="0.25">
      <c r="C20" s="11"/>
      <c r="D20" s="4"/>
      <c r="E20" s="22"/>
      <c r="G20" s="23"/>
      <c r="H20" s="11"/>
      <c r="I20" s="4"/>
      <c r="J20" s="22"/>
      <c r="L20" s="23"/>
      <c r="M20" s="11"/>
      <c r="N20" s="4"/>
      <c r="O20" s="22"/>
      <c r="Q20" s="23"/>
      <c r="S20" s="22"/>
      <c r="U20" s="23"/>
    </row>
    <row r="21" spans="1:21" x14ac:dyDescent="0.25">
      <c r="B21" s="13" t="s">
        <v>9</v>
      </c>
      <c r="E21" s="22">
        <f>ROUND(SUM(E6:E12),0)</f>
        <v>0</v>
      </c>
      <c r="F21" s="2">
        <f>ROUND(SUM(F6:F12),0)</f>
        <v>0</v>
      </c>
      <c r="G21" s="23">
        <f>E21+F21</f>
        <v>0</v>
      </c>
      <c r="J21" s="22">
        <f>ROUND(SUM(J6:J12),0)</f>
        <v>0</v>
      </c>
      <c r="K21" s="2">
        <f>ROUND(SUM(K6:K12),0)</f>
        <v>0</v>
      </c>
      <c r="L21" s="23">
        <f>J21+K21</f>
        <v>0</v>
      </c>
      <c r="O21" s="22">
        <f>ROUND(SUM(O6:O12),0)</f>
        <v>0</v>
      </c>
      <c r="P21" s="2">
        <f>ROUND(SUM(P6:P12),0)</f>
        <v>0</v>
      </c>
      <c r="Q21" s="23">
        <f>O21+P21</f>
        <v>0</v>
      </c>
      <c r="S21" s="22">
        <f>ROUND(SUM(S6:S12),0)</f>
        <v>0</v>
      </c>
      <c r="T21" s="2">
        <f>ROUND(SUM(T6:T12),0)</f>
        <v>0</v>
      </c>
      <c r="U21" s="23">
        <f>S21+T21</f>
        <v>0</v>
      </c>
    </row>
    <row r="22" spans="1:21" x14ac:dyDescent="0.25">
      <c r="B22" s="13" t="s">
        <v>34</v>
      </c>
      <c r="E22" s="22">
        <f>ROUND(SUM(E14:E15),0)</f>
        <v>0</v>
      </c>
      <c r="F22" s="2">
        <f>ROUND(SUM(F14:F15),0)</f>
        <v>0</v>
      </c>
      <c r="G22" s="23">
        <f>E22+F22</f>
        <v>0</v>
      </c>
      <c r="J22" s="22">
        <f>ROUND(SUM(J14:J15),0)</f>
        <v>0</v>
      </c>
      <c r="K22" s="2">
        <f>ROUND(SUM(K14:K15),0)</f>
        <v>0</v>
      </c>
      <c r="L22" s="23">
        <f>J22+K22</f>
        <v>0</v>
      </c>
      <c r="O22" s="22">
        <f>ROUND(SUM(O14:O15),0)</f>
        <v>0</v>
      </c>
      <c r="P22" s="2">
        <f>ROUND(SUM(P14:P15),0)</f>
        <v>0</v>
      </c>
      <c r="Q22" s="23">
        <f>O22+P22</f>
        <v>0</v>
      </c>
      <c r="S22" s="22">
        <f>ROUND(SUM(S14:S15),0)</f>
        <v>0</v>
      </c>
      <c r="T22" s="2">
        <f>ROUND(SUM(T14:T15),0)</f>
        <v>0</v>
      </c>
      <c r="U22" s="23">
        <f>S22+T22</f>
        <v>0</v>
      </c>
    </row>
    <row r="23" spans="1:21" x14ac:dyDescent="0.25">
      <c r="B23" s="13" t="s">
        <v>39</v>
      </c>
      <c r="E23" s="22">
        <f>ROUND(SUM(E18:E19),0)</f>
        <v>0</v>
      </c>
      <c r="F23" s="2">
        <f>ROUND(SUM(F18:F19),0)</f>
        <v>0</v>
      </c>
      <c r="G23" s="23">
        <f>E23+F23</f>
        <v>0</v>
      </c>
      <c r="J23" s="22">
        <f>ROUND(SUM(J18:J19),0)</f>
        <v>0</v>
      </c>
      <c r="K23" s="2">
        <f>ROUND(SUM(K18:K19),0)</f>
        <v>0</v>
      </c>
      <c r="L23" s="23">
        <f>J23+K23</f>
        <v>0</v>
      </c>
      <c r="O23" s="22">
        <f>ROUND(SUM(O18:O19),0)</f>
        <v>0</v>
      </c>
      <c r="P23" s="2">
        <f>ROUND(SUM(P18:P19),0)</f>
        <v>0</v>
      </c>
      <c r="Q23" s="23">
        <f>O23+P23</f>
        <v>0</v>
      </c>
      <c r="S23" s="22">
        <f>ROUND(SUM(S18:S19),0)</f>
        <v>0</v>
      </c>
      <c r="T23" s="2">
        <f>ROUND(SUM(T18:T19),0)</f>
        <v>0</v>
      </c>
      <c r="U23" s="23">
        <f>S23+T23</f>
        <v>0</v>
      </c>
    </row>
    <row r="24" spans="1:21" x14ac:dyDescent="0.25">
      <c r="E24" s="22"/>
      <c r="G24" s="23"/>
      <c r="J24" s="22"/>
      <c r="L24" s="23"/>
      <c r="O24" s="22"/>
      <c r="Q24" s="23"/>
      <c r="S24" s="22"/>
      <c r="U24" s="23"/>
    </row>
    <row r="25" spans="1:21" x14ac:dyDescent="0.25">
      <c r="B25" s="17" t="str">
        <f>CONCATENATE("Fringe, ",D60*100,"% salaries;")</f>
        <v>Fringe, 40% salaries;</v>
      </c>
      <c r="E25" s="22">
        <f>ROUND(E21*$D$60,0)</f>
        <v>0</v>
      </c>
      <c r="F25" s="2">
        <f>ROUND(F21*$D$60,0)</f>
        <v>0</v>
      </c>
      <c r="G25" s="23">
        <f>E25+F25</f>
        <v>0</v>
      </c>
      <c r="J25" s="22">
        <f>ROUND(J21*$D$60,0)</f>
        <v>0</v>
      </c>
      <c r="K25" s="2">
        <f>ROUND(K21*$D$60,0)</f>
        <v>0</v>
      </c>
      <c r="L25" s="23">
        <f>J25+K25</f>
        <v>0</v>
      </c>
      <c r="O25" s="22">
        <f>ROUND(O21*$D$60,0)</f>
        <v>0</v>
      </c>
      <c r="P25" s="2">
        <f>ROUND(P21*$D$60,0)</f>
        <v>0</v>
      </c>
      <c r="Q25" s="23">
        <f>O25+P25</f>
        <v>0</v>
      </c>
      <c r="S25" s="22">
        <f>J25+E25+O25</f>
        <v>0</v>
      </c>
      <c r="T25" s="2">
        <f>K25+F25+P25</f>
        <v>0</v>
      </c>
      <c r="U25" s="23">
        <f>S25+T25</f>
        <v>0</v>
      </c>
    </row>
    <row r="26" spans="1:21" x14ac:dyDescent="0.25">
      <c r="B26" s="6" t="s">
        <v>35</v>
      </c>
      <c r="E26" s="22">
        <f>ROUND(E22*0.0765,0)</f>
        <v>0</v>
      </c>
      <c r="F26" s="2">
        <f>ROUND(F22*0.0765,0)</f>
        <v>0</v>
      </c>
      <c r="G26" s="23">
        <f>E26+F26</f>
        <v>0</v>
      </c>
      <c r="J26" s="22">
        <f>ROUND(J22*0.0765,0)</f>
        <v>0</v>
      </c>
      <c r="K26" s="2">
        <f>ROUND(K22*0.0765,0)</f>
        <v>0</v>
      </c>
      <c r="L26" s="23">
        <f>J26+K26</f>
        <v>0</v>
      </c>
      <c r="O26" s="22">
        <f>ROUND(O22*0.0765,0)</f>
        <v>0</v>
      </c>
      <c r="P26" s="2">
        <f>ROUND(P22*0.0765,0)</f>
        <v>0</v>
      </c>
      <c r="Q26" s="23">
        <f>O26+P26</f>
        <v>0</v>
      </c>
      <c r="S26" s="22">
        <f>J26+E26+O26</f>
        <v>0</v>
      </c>
      <c r="T26" s="2">
        <f>K26+F26+P26</f>
        <v>0</v>
      </c>
      <c r="U26" s="23">
        <f>S26+T26</f>
        <v>0</v>
      </c>
    </row>
    <row r="27" spans="1:21" x14ac:dyDescent="0.25">
      <c r="E27" s="22"/>
      <c r="G27" s="23"/>
      <c r="J27" s="22"/>
      <c r="L27" s="23"/>
      <c r="O27" s="22"/>
      <c r="Q27" s="23"/>
      <c r="S27" s="22"/>
      <c r="U27" s="23"/>
    </row>
    <row r="28" spans="1:21" x14ac:dyDescent="0.25">
      <c r="B28" s="14" t="s">
        <v>8</v>
      </c>
      <c r="E28" s="22">
        <f>E21+E22+E25+E26+E23</f>
        <v>0</v>
      </c>
      <c r="F28" s="2">
        <f>F21+F22+F25+F26+F23</f>
        <v>0</v>
      </c>
      <c r="G28" s="23">
        <f>E28+F28</f>
        <v>0</v>
      </c>
      <c r="J28" s="22">
        <f>J21+J22+J25+J26+J23</f>
        <v>0</v>
      </c>
      <c r="K28" s="2">
        <f>K21+K22+K25+K26+K23</f>
        <v>0</v>
      </c>
      <c r="L28" s="23">
        <f>J28+K28</f>
        <v>0</v>
      </c>
      <c r="O28" s="22">
        <f>O21+O22+O25+O26+O23</f>
        <v>0</v>
      </c>
      <c r="P28" s="2">
        <f>P21+P22+P25+P26+P23</f>
        <v>0</v>
      </c>
      <c r="Q28" s="23">
        <f>O28+P28</f>
        <v>0</v>
      </c>
      <c r="S28" s="22">
        <f>S21+S22+S25+S26+S23</f>
        <v>0</v>
      </c>
      <c r="T28" s="2">
        <f>T21+T22+T25+T26+T23</f>
        <v>0</v>
      </c>
      <c r="U28" s="23">
        <f>S28+T28</f>
        <v>0</v>
      </c>
    </row>
    <row r="29" spans="1:21" x14ac:dyDescent="0.25">
      <c r="E29" s="22"/>
      <c r="G29" s="23"/>
      <c r="J29" s="22"/>
      <c r="L29" s="23"/>
      <c r="O29" s="22"/>
      <c r="Q29" s="23"/>
      <c r="S29" s="22"/>
      <c r="U29" s="23"/>
    </row>
    <row r="30" spans="1:21" x14ac:dyDescent="0.25">
      <c r="A30" s="6" t="s">
        <v>19</v>
      </c>
      <c r="B30" s="7" t="s">
        <v>32</v>
      </c>
      <c r="E30" s="22">
        <v>0</v>
      </c>
      <c r="F30" s="2">
        <v>0</v>
      </c>
      <c r="G30" s="23">
        <f t="shared" ref="G30:G54" si="11">E30+F30</f>
        <v>0</v>
      </c>
      <c r="J30" s="22">
        <v>0</v>
      </c>
      <c r="K30" s="2">
        <v>0</v>
      </c>
      <c r="L30" s="23">
        <f>J30+K30</f>
        <v>0</v>
      </c>
      <c r="O30" s="22">
        <v>0</v>
      </c>
      <c r="P30" s="2">
        <v>0</v>
      </c>
      <c r="Q30" s="23">
        <f>O30+P30</f>
        <v>0</v>
      </c>
      <c r="S30" s="22">
        <f t="shared" ref="S30:S36" si="12">J30+E30+O30</f>
        <v>0</v>
      </c>
      <c r="T30" s="2">
        <f>K30+F30+P30</f>
        <v>0</v>
      </c>
      <c r="U30" s="23">
        <f>S30+T30</f>
        <v>0</v>
      </c>
    </row>
    <row r="31" spans="1:21" x14ac:dyDescent="0.25">
      <c r="E31" s="22"/>
      <c r="G31" s="23"/>
      <c r="J31" s="22"/>
      <c r="L31" s="23"/>
      <c r="O31" s="22"/>
      <c r="Q31" s="23"/>
      <c r="S31" s="22"/>
      <c r="U31" s="23"/>
    </row>
    <row r="32" spans="1:21" x14ac:dyDescent="0.25">
      <c r="A32" s="6" t="s">
        <v>20</v>
      </c>
      <c r="B32" s="7" t="s">
        <v>2</v>
      </c>
      <c r="C32" s="7"/>
      <c r="E32" s="22">
        <v>0</v>
      </c>
      <c r="F32" s="2">
        <v>0</v>
      </c>
      <c r="G32" s="23">
        <f t="shared" si="11"/>
        <v>0</v>
      </c>
      <c r="H32" s="7"/>
      <c r="J32" s="22">
        <v>0</v>
      </c>
      <c r="K32" s="2">
        <v>0</v>
      </c>
      <c r="L32" s="23">
        <f>J32+K32</f>
        <v>0</v>
      </c>
      <c r="M32" s="7"/>
      <c r="O32" s="22">
        <v>0</v>
      </c>
      <c r="P32" s="2">
        <v>0</v>
      </c>
      <c r="Q32" s="23">
        <f>O32+P32</f>
        <v>0</v>
      </c>
      <c r="S32" s="22">
        <f t="shared" si="12"/>
        <v>0</v>
      </c>
      <c r="T32" s="2">
        <f>K32+F32+P32</f>
        <v>0</v>
      </c>
      <c r="U32" s="23">
        <f>S32+T32</f>
        <v>0</v>
      </c>
    </row>
    <row r="33" spans="1:21" x14ac:dyDescent="0.25">
      <c r="B33" s="15"/>
      <c r="C33" s="15"/>
      <c r="E33" s="22"/>
      <c r="G33" s="23"/>
      <c r="H33" s="15"/>
      <c r="J33" s="22"/>
      <c r="L33" s="23"/>
      <c r="M33" s="15"/>
      <c r="O33" s="22"/>
      <c r="Q33" s="23"/>
      <c r="S33" s="22"/>
      <c r="U33" s="23"/>
    </row>
    <row r="34" spans="1:21" x14ac:dyDescent="0.25">
      <c r="A34" s="6" t="s">
        <v>21</v>
      </c>
      <c r="B34" s="16" t="s">
        <v>43</v>
      </c>
      <c r="C34" s="15"/>
      <c r="E34" s="22">
        <v>0</v>
      </c>
      <c r="F34" s="2">
        <v>0</v>
      </c>
      <c r="G34" s="23">
        <f t="shared" si="11"/>
        <v>0</v>
      </c>
      <c r="H34" s="15"/>
      <c r="J34" s="22">
        <v>0</v>
      </c>
      <c r="K34" s="2">
        <v>0</v>
      </c>
      <c r="L34" s="23">
        <f>J34+K34</f>
        <v>0</v>
      </c>
      <c r="M34" s="15"/>
      <c r="O34" s="22">
        <v>0</v>
      </c>
      <c r="P34" s="2">
        <v>0</v>
      </c>
      <c r="Q34" s="23">
        <f>O34+P34</f>
        <v>0</v>
      </c>
      <c r="S34" s="22">
        <f t="shared" si="12"/>
        <v>0</v>
      </c>
      <c r="T34" s="2">
        <f>K34+F34+P34</f>
        <v>0</v>
      </c>
      <c r="U34" s="23">
        <f>S34+T34</f>
        <v>0</v>
      </c>
    </row>
    <row r="35" spans="1:21" x14ac:dyDescent="0.25">
      <c r="B35" s="15"/>
      <c r="C35" s="15"/>
      <c r="E35" s="22"/>
      <c r="G35" s="23"/>
      <c r="H35" s="15"/>
      <c r="J35" s="22"/>
      <c r="L35" s="23"/>
      <c r="M35" s="15"/>
      <c r="O35" s="22"/>
      <c r="Q35" s="23"/>
      <c r="S35" s="22"/>
      <c r="U35" s="23"/>
    </row>
    <row r="36" spans="1:21" ht="12.75" customHeight="1" x14ac:dyDescent="0.25">
      <c r="A36" s="6" t="s">
        <v>22</v>
      </c>
      <c r="B36" s="16" t="s">
        <v>3</v>
      </c>
      <c r="C36" s="16"/>
      <c r="E36" s="22">
        <v>0</v>
      </c>
      <c r="F36" s="2">
        <v>0</v>
      </c>
      <c r="G36" s="23">
        <f t="shared" si="11"/>
        <v>0</v>
      </c>
      <c r="H36" s="16"/>
      <c r="J36" s="22">
        <v>0</v>
      </c>
      <c r="K36" s="2">
        <v>0</v>
      </c>
      <c r="L36" s="23">
        <f>J36+K36</f>
        <v>0</v>
      </c>
      <c r="M36" s="16"/>
      <c r="O36" s="22">
        <v>0</v>
      </c>
      <c r="P36" s="2">
        <v>0</v>
      </c>
      <c r="Q36" s="23">
        <f>O36+P36</f>
        <v>0</v>
      </c>
      <c r="S36" s="22">
        <f t="shared" si="12"/>
        <v>0</v>
      </c>
      <c r="T36" s="2">
        <f>K36+F36+P36</f>
        <v>0</v>
      </c>
      <c r="U36" s="23">
        <f>S36+T36</f>
        <v>0</v>
      </c>
    </row>
    <row r="37" spans="1:21" x14ac:dyDescent="0.25">
      <c r="E37" s="22"/>
      <c r="G37" s="23"/>
      <c r="J37" s="22"/>
      <c r="L37" s="23"/>
      <c r="O37" s="22"/>
      <c r="Q37" s="23"/>
      <c r="S37" s="22"/>
      <c r="U37" s="23"/>
    </row>
    <row r="38" spans="1:21" x14ac:dyDescent="0.25">
      <c r="A38" s="6" t="s">
        <v>23</v>
      </c>
      <c r="B38" s="7" t="s">
        <v>41</v>
      </c>
      <c r="C38" s="7"/>
      <c r="E38" s="22"/>
      <c r="G38" s="23"/>
      <c r="H38" s="7"/>
      <c r="J38" s="22"/>
      <c r="L38" s="23"/>
      <c r="M38" s="7"/>
      <c r="O38" s="22"/>
      <c r="Q38" s="23"/>
      <c r="S38" s="22"/>
      <c r="U38" s="23"/>
    </row>
    <row r="39" spans="1:21" x14ac:dyDescent="0.25">
      <c r="B39" s="19" t="s">
        <v>44</v>
      </c>
      <c r="C39" s="7"/>
      <c r="E39" s="22">
        <v>0</v>
      </c>
      <c r="F39" s="2">
        <v>0</v>
      </c>
      <c r="G39" s="23">
        <f t="shared" si="11"/>
        <v>0</v>
      </c>
      <c r="H39" s="7"/>
      <c r="J39" s="22">
        <v>0</v>
      </c>
      <c r="K39" s="2">
        <v>0</v>
      </c>
      <c r="L39" s="23">
        <f>J39+K39</f>
        <v>0</v>
      </c>
      <c r="M39" s="7"/>
      <c r="O39" s="22">
        <v>0</v>
      </c>
      <c r="P39" s="2">
        <v>0</v>
      </c>
      <c r="Q39" s="23">
        <f>O39+P39</f>
        <v>0</v>
      </c>
      <c r="S39" s="22">
        <f>J39+E39+O39</f>
        <v>0</v>
      </c>
      <c r="T39" s="2">
        <f>K39+F39+P39</f>
        <v>0</v>
      </c>
      <c r="U39" s="23">
        <f>S39+T39</f>
        <v>0</v>
      </c>
    </row>
    <row r="40" spans="1:21" x14ac:dyDescent="0.25">
      <c r="B40" s="19" t="s">
        <v>44</v>
      </c>
      <c r="C40" s="7"/>
      <c r="E40" s="22">
        <v>0</v>
      </c>
      <c r="F40" s="2">
        <v>0</v>
      </c>
      <c r="G40" s="23">
        <f t="shared" si="11"/>
        <v>0</v>
      </c>
      <c r="H40" s="7"/>
      <c r="J40" s="22">
        <v>0</v>
      </c>
      <c r="K40" s="2">
        <v>0</v>
      </c>
      <c r="L40" s="23">
        <f>J40+K40</f>
        <v>0</v>
      </c>
      <c r="M40" s="7"/>
      <c r="O40" s="22">
        <v>0</v>
      </c>
      <c r="P40" s="2">
        <v>0</v>
      </c>
      <c r="Q40" s="23">
        <f>O40+P40</f>
        <v>0</v>
      </c>
      <c r="S40" s="22">
        <f>J40+E40+O40</f>
        <v>0</v>
      </c>
      <c r="T40" s="2">
        <f>K40+F40+P40</f>
        <v>0</v>
      </c>
      <c r="U40" s="23">
        <f>S40+T40</f>
        <v>0</v>
      </c>
    </row>
    <row r="41" spans="1:21" x14ac:dyDescent="0.25">
      <c r="B41" s="7"/>
      <c r="C41" s="7"/>
      <c r="E41" s="22"/>
      <c r="G41" s="23"/>
      <c r="H41" s="7"/>
      <c r="J41" s="22"/>
      <c r="L41" s="23"/>
      <c r="M41" s="7"/>
      <c r="O41" s="22"/>
      <c r="Q41" s="23"/>
      <c r="S41" s="22"/>
      <c r="U41" s="23"/>
    </row>
    <row r="42" spans="1:21" x14ac:dyDescent="0.25">
      <c r="A42" s="6" t="s">
        <v>24</v>
      </c>
      <c r="B42" s="7" t="s">
        <v>15</v>
      </c>
      <c r="E42" s="22">
        <v>0</v>
      </c>
      <c r="F42" s="2">
        <v>0</v>
      </c>
      <c r="G42" s="23">
        <f t="shared" si="11"/>
        <v>0</v>
      </c>
      <c r="J42" s="22">
        <v>0</v>
      </c>
      <c r="K42" s="2">
        <v>0</v>
      </c>
      <c r="L42" s="23">
        <f>J42+K42</f>
        <v>0</v>
      </c>
      <c r="O42" s="22">
        <v>0</v>
      </c>
      <c r="P42" s="2">
        <v>0</v>
      </c>
      <c r="Q42" s="23">
        <f>O42+P42</f>
        <v>0</v>
      </c>
      <c r="S42" s="22">
        <f t="shared" ref="S42:S50" si="13">J42+E42+O42</f>
        <v>0</v>
      </c>
      <c r="T42" s="2">
        <f>K42+F42+P42</f>
        <v>0</v>
      </c>
      <c r="U42" s="23">
        <f>S42+T42</f>
        <v>0</v>
      </c>
    </row>
    <row r="43" spans="1:21" x14ac:dyDescent="0.25">
      <c r="E43" s="22"/>
      <c r="G43" s="23"/>
      <c r="J43" s="22"/>
      <c r="L43" s="23"/>
      <c r="O43" s="22"/>
      <c r="Q43" s="23"/>
      <c r="S43" s="22"/>
      <c r="U43" s="23"/>
    </row>
    <row r="44" spans="1:21" x14ac:dyDescent="0.25">
      <c r="A44" s="6" t="s">
        <v>25</v>
      </c>
      <c r="B44" s="7" t="s">
        <v>12</v>
      </c>
      <c r="E44" s="22">
        <v>0</v>
      </c>
      <c r="F44" s="2">
        <v>0</v>
      </c>
      <c r="G44" s="23">
        <f t="shared" si="11"/>
        <v>0</v>
      </c>
      <c r="J44" s="22">
        <v>0</v>
      </c>
      <c r="K44" s="2">
        <v>0</v>
      </c>
      <c r="L44" s="23">
        <f>J44+K44</f>
        <v>0</v>
      </c>
      <c r="O44" s="22">
        <v>0</v>
      </c>
      <c r="P44" s="2">
        <v>0</v>
      </c>
      <c r="Q44" s="23">
        <f>O44+P44</f>
        <v>0</v>
      </c>
      <c r="S44" s="22">
        <f t="shared" si="13"/>
        <v>0</v>
      </c>
      <c r="T44" s="2">
        <f>K44+F44+P44</f>
        <v>0</v>
      </c>
      <c r="U44" s="23">
        <f>S44+T44</f>
        <v>0</v>
      </c>
    </row>
    <row r="45" spans="1:21" x14ac:dyDescent="0.25">
      <c r="E45" s="22"/>
      <c r="G45" s="23"/>
      <c r="J45" s="22"/>
      <c r="L45" s="23"/>
      <c r="O45" s="22"/>
      <c r="Q45" s="23"/>
      <c r="S45" s="22"/>
      <c r="U45" s="23"/>
    </row>
    <row r="46" spans="1:21" x14ac:dyDescent="0.25">
      <c r="A46" s="6" t="s">
        <v>26</v>
      </c>
      <c r="B46" s="7" t="s">
        <v>42</v>
      </c>
      <c r="C46" s="7"/>
      <c r="E46" s="22">
        <v>0</v>
      </c>
      <c r="F46" s="2">
        <v>0</v>
      </c>
      <c r="G46" s="23">
        <f t="shared" si="11"/>
        <v>0</v>
      </c>
      <c r="H46" s="7"/>
      <c r="J46" s="22">
        <v>0</v>
      </c>
      <c r="K46" s="2">
        <v>0</v>
      </c>
      <c r="L46" s="23">
        <f>J46+K46</f>
        <v>0</v>
      </c>
      <c r="M46" s="7"/>
      <c r="O46" s="22">
        <v>0</v>
      </c>
      <c r="P46" s="2">
        <v>0</v>
      </c>
      <c r="Q46" s="23">
        <f>O46+P46</f>
        <v>0</v>
      </c>
      <c r="S46" s="22">
        <f t="shared" si="13"/>
        <v>0</v>
      </c>
      <c r="T46" s="2">
        <f>K46+F46+P46</f>
        <v>0</v>
      </c>
      <c r="U46" s="23">
        <f>S46+T46</f>
        <v>0</v>
      </c>
    </row>
    <row r="47" spans="1:21" x14ac:dyDescent="0.25">
      <c r="B47" s="7"/>
      <c r="C47" s="7"/>
      <c r="E47" s="22"/>
      <c r="G47" s="23"/>
      <c r="H47" s="7"/>
      <c r="J47" s="22"/>
      <c r="L47" s="23"/>
      <c r="M47" s="7"/>
      <c r="O47" s="22"/>
      <c r="Q47" s="23"/>
      <c r="S47" s="22"/>
      <c r="U47" s="23"/>
    </row>
    <row r="48" spans="1:21" x14ac:dyDescent="0.25">
      <c r="A48" s="6" t="s">
        <v>27</v>
      </c>
      <c r="B48" s="7" t="s">
        <v>13</v>
      </c>
      <c r="C48" s="7"/>
      <c r="E48" s="22">
        <v>0</v>
      </c>
      <c r="F48" s="2">
        <v>0</v>
      </c>
      <c r="G48" s="23">
        <f t="shared" si="11"/>
        <v>0</v>
      </c>
      <c r="H48" s="7"/>
      <c r="J48" s="22">
        <v>0</v>
      </c>
      <c r="K48" s="2">
        <v>0</v>
      </c>
      <c r="L48" s="23">
        <f>J48+K48</f>
        <v>0</v>
      </c>
      <c r="M48" s="7"/>
      <c r="O48" s="22">
        <v>0</v>
      </c>
      <c r="P48" s="2">
        <v>0</v>
      </c>
      <c r="Q48" s="23">
        <f>O48+P48</f>
        <v>0</v>
      </c>
      <c r="S48" s="22">
        <f t="shared" si="13"/>
        <v>0</v>
      </c>
      <c r="T48" s="2">
        <f>K48+F48+P48</f>
        <v>0</v>
      </c>
      <c r="U48" s="23">
        <f>S48+T48</f>
        <v>0</v>
      </c>
    </row>
    <row r="49" spans="1:21" x14ac:dyDescent="0.25">
      <c r="B49" s="7"/>
      <c r="C49" s="7"/>
      <c r="E49" s="22"/>
      <c r="G49" s="23"/>
      <c r="H49" s="7"/>
      <c r="J49" s="22"/>
      <c r="L49" s="23"/>
      <c r="M49" s="7"/>
      <c r="O49" s="22"/>
      <c r="Q49" s="23"/>
      <c r="S49" s="22"/>
      <c r="U49" s="23"/>
    </row>
    <row r="50" spans="1:21" x14ac:dyDescent="0.25">
      <c r="A50" s="6" t="s">
        <v>51</v>
      </c>
      <c r="B50" s="7" t="s">
        <v>14</v>
      </c>
      <c r="E50" s="22">
        <v>0</v>
      </c>
      <c r="F50" s="2">
        <v>0</v>
      </c>
      <c r="G50" s="23">
        <f t="shared" si="11"/>
        <v>0</v>
      </c>
      <c r="J50" s="22">
        <v>0</v>
      </c>
      <c r="K50" s="2">
        <v>0</v>
      </c>
      <c r="L50" s="23">
        <f>J50+K50</f>
        <v>0</v>
      </c>
      <c r="O50" s="22">
        <v>0</v>
      </c>
      <c r="P50" s="2">
        <v>0</v>
      </c>
      <c r="Q50" s="23">
        <f>O50+P50</f>
        <v>0</v>
      </c>
      <c r="S50" s="22">
        <f t="shared" si="13"/>
        <v>0</v>
      </c>
      <c r="T50" s="2">
        <f>K50+F50+P50</f>
        <v>0</v>
      </c>
      <c r="U50" s="23">
        <f>S50+T50</f>
        <v>0</v>
      </c>
    </row>
    <row r="51" spans="1:21" x14ac:dyDescent="0.25">
      <c r="B51" s="7"/>
      <c r="E51" s="22"/>
      <c r="G51" s="23"/>
      <c r="J51" s="22"/>
      <c r="L51" s="23"/>
      <c r="O51" s="22"/>
      <c r="Q51" s="23"/>
      <c r="S51" s="22"/>
      <c r="U51" s="23"/>
    </row>
    <row r="52" spans="1:21" x14ac:dyDescent="0.25">
      <c r="B52" s="7" t="s">
        <v>33</v>
      </c>
      <c r="E52" s="22">
        <f>SUM(E28:E51)</f>
        <v>0</v>
      </c>
      <c r="F52" s="2">
        <f>SUM(F28:F51)</f>
        <v>0</v>
      </c>
      <c r="G52" s="23">
        <f t="shared" si="11"/>
        <v>0</v>
      </c>
      <c r="J52" s="22">
        <f>SUM(J28:J51)</f>
        <v>0</v>
      </c>
      <c r="K52" s="2">
        <f>SUM(K28:K51)</f>
        <v>0</v>
      </c>
      <c r="L52" s="23">
        <f>J52+K52</f>
        <v>0</v>
      </c>
      <c r="O52" s="22">
        <f>SUM(O28:O51)</f>
        <v>0</v>
      </c>
      <c r="P52" s="2">
        <f>SUM(P28:P51)</f>
        <v>0</v>
      </c>
      <c r="Q52" s="23">
        <f>O52+P52</f>
        <v>0</v>
      </c>
      <c r="S52" s="22">
        <f>SUM(S28:S51)</f>
        <v>0</v>
      </c>
      <c r="T52" s="2">
        <f>SUM(T28:T51)</f>
        <v>0</v>
      </c>
      <c r="U52" s="23">
        <f>S52+T52</f>
        <v>0</v>
      </c>
    </row>
    <row r="53" spans="1:21" x14ac:dyDescent="0.25">
      <c r="B53" s="7"/>
      <c r="C53" s="7"/>
      <c r="E53" s="22"/>
      <c r="G53" s="23"/>
      <c r="H53" s="7"/>
      <c r="J53" s="22"/>
      <c r="L53" s="23"/>
      <c r="M53" s="7"/>
      <c r="O53" s="22"/>
      <c r="Q53" s="23"/>
      <c r="S53" s="22"/>
      <c r="U53" s="23"/>
    </row>
    <row r="54" spans="1:21" ht="12.75" customHeight="1" x14ac:dyDescent="0.25">
      <c r="A54" s="6" t="s">
        <v>52</v>
      </c>
      <c r="B54" s="8" t="s">
        <v>4</v>
      </c>
      <c r="C54" s="8"/>
      <c r="D54" s="29">
        <v>0.52400000000000002</v>
      </c>
      <c r="E54" s="22">
        <f>ROUND((SUM(E28:E37)+IF(E39&gt;25000,25000,E39)+IF(E40&gt;25000,25000,E40))*$D54,0)</f>
        <v>0</v>
      </c>
      <c r="F54" s="2">
        <f>ROUND((SUM(E28:F37)+IF(E39&gt;25000,25000,E39)+IF(E40&gt;25000,25000,E40))*$E64-E54,0)</f>
        <v>0</v>
      </c>
      <c r="G54" s="23">
        <f t="shared" si="11"/>
        <v>0</v>
      </c>
      <c r="H54" s="8"/>
      <c r="I54" s="5"/>
      <c r="J54" s="22">
        <f>ROUND((SUM(J28:J37)+IF(J39&gt;25000,25000,J39)+IF(J40&gt;25000,25000,J40))*$D54,0)</f>
        <v>0</v>
      </c>
      <c r="K54" s="2">
        <f>ROUND((SUM(J28:K37)+IF(J39&gt;25000,25000,J39)+IF(J40&gt;25000,25000,J40))*$E64-J54,0)</f>
        <v>0</v>
      </c>
      <c r="L54" s="23">
        <f>J54+K54</f>
        <v>0</v>
      </c>
      <c r="M54" s="8"/>
      <c r="N54" s="5"/>
      <c r="O54" s="22">
        <f>ROUND((SUM(O28:O37)+IF(O39&gt;25000,25000,O39)+IF(O40&gt;25000,25000,O40))*$D54,0)</f>
        <v>0</v>
      </c>
      <c r="P54" s="2">
        <f>ROUND((SUM(O28:P37)+IF(O39&gt;25000,25000,O39)+IF(O40&gt;25000,25000,O40))*$E64-O54,0)</f>
        <v>0</v>
      </c>
      <c r="Q54" s="23">
        <f>O54+P54</f>
        <v>0</v>
      </c>
      <c r="S54" s="22">
        <f>J54+E54+O54</f>
        <v>0</v>
      </c>
      <c r="T54" s="2">
        <f>K54+F54+P54</f>
        <v>0</v>
      </c>
      <c r="U54" s="23">
        <f>S54+T54</f>
        <v>0</v>
      </c>
    </row>
    <row r="55" spans="1:21" x14ac:dyDescent="0.25">
      <c r="B55" s="16"/>
      <c r="C55" s="16"/>
      <c r="E55" s="22"/>
      <c r="G55" s="23"/>
      <c r="H55" s="16"/>
      <c r="J55" s="22"/>
      <c r="L55" s="23"/>
      <c r="M55" s="16"/>
      <c r="O55" s="22"/>
      <c r="Q55" s="23"/>
      <c r="S55" s="22"/>
      <c r="U55" s="23"/>
    </row>
    <row r="56" spans="1:21" x14ac:dyDescent="0.25">
      <c r="B56" s="7" t="s">
        <v>5</v>
      </c>
      <c r="C56" s="7"/>
      <c r="E56" s="24">
        <f>SUM(E52:E54)</f>
        <v>0</v>
      </c>
      <c r="F56" s="25">
        <f>SUM(F52:F54)</f>
        <v>0</v>
      </c>
      <c r="G56" s="26">
        <f>E56+F56</f>
        <v>0</v>
      </c>
      <c r="H56" s="7"/>
      <c r="J56" s="24">
        <f>SUM(J52:J54)</f>
        <v>0</v>
      </c>
      <c r="K56" s="25">
        <f>SUM(K52:K54)</f>
        <v>0</v>
      </c>
      <c r="L56" s="26">
        <f>J56+K56</f>
        <v>0</v>
      </c>
      <c r="M56" s="7"/>
      <c r="O56" s="24">
        <f>SUM(O52:O54)</f>
        <v>0</v>
      </c>
      <c r="P56" s="25">
        <f>SUM(P52:P54)</f>
        <v>0</v>
      </c>
      <c r="Q56" s="26">
        <f>O56+P56</f>
        <v>0</v>
      </c>
      <c r="S56" s="24">
        <f>SUM(S52:S54)</f>
        <v>0</v>
      </c>
      <c r="T56" s="25">
        <f>SUM(T52:T54)</f>
        <v>0</v>
      </c>
      <c r="U56" s="26">
        <f>S56+T56</f>
        <v>0</v>
      </c>
    </row>
    <row r="58" spans="1:21" x14ac:dyDescent="0.25">
      <c r="A58" s="6" t="s">
        <v>28</v>
      </c>
    </row>
    <row r="59" spans="1:21" x14ac:dyDescent="0.25">
      <c r="A59" s="6" t="s">
        <v>18</v>
      </c>
      <c r="B59" s="28" t="s">
        <v>46</v>
      </c>
      <c r="C59" s="27">
        <v>0.03</v>
      </c>
      <c r="D59" s="2" t="s">
        <v>47</v>
      </c>
      <c r="I59" s="18"/>
      <c r="N59" s="18"/>
    </row>
    <row r="60" spans="1:21" x14ac:dyDescent="0.25">
      <c r="B60" s="6" t="s">
        <v>36</v>
      </c>
      <c r="D60" s="18">
        <v>0.4</v>
      </c>
      <c r="I60" s="18"/>
      <c r="N60" s="18"/>
    </row>
    <row r="61" spans="1:21" x14ac:dyDescent="0.25">
      <c r="A61" s="6" t="s">
        <v>23</v>
      </c>
      <c r="B61" s="6" t="s">
        <v>17</v>
      </c>
      <c r="C61" s="17"/>
      <c r="H61" s="17"/>
      <c r="M61" s="17"/>
    </row>
    <row r="62" spans="1:21" x14ac:dyDescent="0.25">
      <c r="A62" s="6" t="s">
        <v>51</v>
      </c>
      <c r="B62" s="6" t="s">
        <v>37</v>
      </c>
    </row>
    <row r="63" spans="1:21" x14ac:dyDescent="0.25">
      <c r="A63" s="6" t="s">
        <v>52</v>
      </c>
      <c r="B63" s="6" t="s">
        <v>30</v>
      </c>
    </row>
    <row r="64" spans="1:21" x14ac:dyDescent="0.25">
      <c r="B64" s="6" t="s">
        <v>31</v>
      </c>
      <c r="E64" s="29">
        <v>0.52400000000000002</v>
      </c>
      <c r="J64" s="5"/>
      <c r="O64" s="5"/>
      <c r="S64" s="5"/>
    </row>
  </sheetData>
  <mergeCells count="5">
    <mergeCell ref="B1:G1"/>
    <mergeCell ref="E3:G3"/>
    <mergeCell ref="J3:L3"/>
    <mergeCell ref="S3:U3"/>
    <mergeCell ref="O3:Q3"/>
  </mergeCells>
  <phoneticPr fontId="0" type="noConversion"/>
  <printOptions horizontalCentered="1" verticalCentered="1"/>
  <pageMargins left="0.5" right="0.5" top="0.5" bottom="0.5" header="0.25" footer="0.25"/>
  <pageSetup scale="11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46039E7A38540977D6C8AB60D696E" ma:contentTypeVersion="21" ma:contentTypeDescription="Create a new document." ma:contentTypeScope="" ma:versionID="b59ab0e14f0884ad36b4c0eb751e42a4">
  <xsd:schema xmlns:xsd="http://www.w3.org/2001/XMLSchema" xmlns:xs="http://www.w3.org/2001/XMLSchema" xmlns:p="http://schemas.microsoft.com/office/2006/metadata/properties" xmlns:ns2="1781ba57-e01f-4526-a07e-7288049808c9" xmlns:ns3="3e4311cb-d323-417a-8c17-b0990e50b28e" targetNamespace="http://schemas.microsoft.com/office/2006/metadata/properties" ma:root="true" ma:fieldsID="33adef95fdf1234f7b96771e1f1f50a9" ns2:_="" ns3:_="">
    <xsd:import namespace="1781ba57-e01f-4526-a07e-7288049808c9"/>
    <xsd:import namespace="3e4311cb-d323-417a-8c17-b0990e50b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PI" minOccurs="0"/>
                <xsd:element ref="ns2:Sponsor_x0028_Prime_x0029_" minOccurs="0"/>
                <xsd:element ref="ns2:Legacy" minOccurs="0"/>
                <xsd:element ref="ns2:CayuseRecord" minOccurs="0"/>
                <xsd:element ref="ns2:Status" minOccurs="0"/>
                <xsd:element ref="ns2:AdminAssigned" minOccurs="0"/>
                <xsd:element ref="ns2:LastModified" minOccurs="0"/>
                <xsd:element ref="ns2: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ba57-e01f-4526-a07e-728804980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PI" ma:index="19" nillable="true" ma:displayName="PI" ma:description="The PI assigned to the award for administrative, technical, and financial purposes." ma:format="Dropdown" ma:internalName="PI">
      <xsd:simpleType>
        <xsd:restriction base="dms:Text">
          <xsd:maxLength value="255"/>
        </xsd:restriction>
      </xsd:simpleType>
    </xsd:element>
    <xsd:element name="Sponsor_x0028_Prime_x0029_" ma:index="20" nillable="true" ma:displayName="Sponsor" ma:description="Sponsor with the Prime Sponsor in () if applicable for subawards." ma:format="Dropdown" ma:internalName="Sponsor_x0028_Prime_x0029_">
      <xsd:simpleType>
        <xsd:restriction base="dms:Text">
          <xsd:maxLength value="255"/>
        </xsd:restriction>
      </xsd:simpleType>
    </xsd:element>
    <xsd:element name="Legacy" ma:index="21" nillable="true" ma:displayName="Legacy" ma:description="Legacy numbers associated with the award, such as V-number." ma:format="Dropdown" ma:internalName="Legacy">
      <xsd:simpleType>
        <xsd:restriction base="dms:Text">
          <xsd:maxLength value="255"/>
        </xsd:restriction>
      </xsd:simpleType>
    </xsd:element>
    <xsd:element name="CayuseRecord" ma:index="22" nillable="true" ma:displayName="Cayuse" ma:description="Hyperlink to Cayuse Sponsored Projects Award Record" ma:format="Hyperlink" ma:internalName="CayuseRecor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3" nillable="true" ma:displayName="Status" ma:format="Dropdown" ma:internalName="Status">
      <xsd:simpleType>
        <xsd:restriction base="dms:Choice">
          <xsd:enumeration value="Setup"/>
          <xsd:enumeration value="Active"/>
          <xsd:enumeration value="In Closeout"/>
          <xsd:enumeration value="Closed"/>
        </xsd:restriction>
      </xsd:simpleType>
    </xsd:element>
    <xsd:element name="AdminAssigned" ma:index="24" nillable="true" ma:displayName="Admin Assigned" ma:format="Dropdown" ma:list="UserInfo" ma:SharePointGroup="0" ma:internalName="Admin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Modified" ma:index="25" nillable="true" ma:displayName="Last Modified" ma:default="[today]" ma:format="DateTime" ma:internalName="LastModified">
      <xsd:simpleType>
        <xsd:restriction base="dms:DateTime"/>
      </xsd:simpleType>
    </xsd:element>
    <xsd:element name="EndDate" ma:index="26" nillable="true" ma:displayName="End Date" ma:format="DateOnly" ma:internalName="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11cb-d323-417a-8c17-b0990e50b2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19e2fe-956a-4884-810f-caad0ab2ceab}" ma:internalName="TaxCatchAll" ma:showField="CatchAllData" ma:web="3e4311cb-d323-417a-8c17-b0990e50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yuseRecord xmlns="1781ba57-e01f-4526-a07e-7288049808c9">
      <Url xsi:nil="true"/>
      <Description xsi:nil="true"/>
    </CayuseRecord>
    <lcf76f155ced4ddcb4097134ff3c332f xmlns="1781ba57-e01f-4526-a07e-7288049808c9">
      <Terms xmlns="http://schemas.microsoft.com/office/infopath/2007/PartnerControls"/>
    </lcf76f155ced4ddcb4097134ff3c332f>
    <TaxCatchAll xmlns="3e4311cb-d323-417a-8c17-b0990e50b28e" xsi:nil="true"/>
    <PI xmlns="1781ba57-e01f-4526-a07e-7288049808c9" xsi:nil="true"/>
    <Sponsor_x0028_Prime_x0029_ xmlns="1781ba57-e01f-4526-a07e-7288049808c9" xsi:nil="true"/>
    <Legacy xmlns="1781ba57-e01f-4526-a07e-7288049808c9" xsi:nil="true"/>
    <AdminAssigned xmlns="1781ba57-e01f-4526-a07e-7288049808c9">
      <UserInfo>
        <DisplayName/>
        <AccountId xsi:nil="true"/>
        <AccountType/>
      </UserInfo>
    </AdminAssigned>
    <EndDate xmlns="1781ba57-e01f-4526-a07e-7288049808c9" xsi:nil="true"/>
    <Status xmlns="1781ba57-e01f-4526-a07e-7288049808c9" xsi:nil="true"/>
    <LastModified xmlns="1781ba57-e01f-4526-a07e-7288049808c9">2026-09-16T14:07:43+00:00</LastModified>
  </documentManagement>
</p:properties>
</file>

<file path=customXml/itemProps1.xml><?xml version="1.0" encoding="utf-8"?>
<ds:datastoreItem xmlns:ds="http://schemas.openxmlformats.org/officeDocument/2006/customXml" ds:itemID="{39E5B3B4-A522-4AAD-9916-7F7373DC0953}"/>
</file>

<file path=customXml/itemProps2.xml><?xml version="1.0" encoding="utf-8"?>
<ds:datastoreItem xmlns:ds="http://schemas.openxmlformats.org/officeDocument/2006/customXml" ds:itemID="{1C63C2E5-AC5B-48BA-A59F-EAA33B0491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2A7635-558F-45A9-9BEC-65FCF1ADC858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318fee4b-986b-4153-ac80-093f5dc906be"/>
    <ds:schemaRef ds:uri="http://schemas.microsoft.com/office/2006/metadata/properties"/>
    <ds:schemaRef ds:uri="http://purl.org/dc/terms/"/>
    <ds:schemaRef ds:uri="1781ba57-e01f-4526-a07e-7288049808c9"/>
    <ds:schemaRef ds:uri="3e4311cb-d323-417a-8c17-b0990e50b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VIMS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V14703</dc:creator>
  <cp:lastModifiedBy>Mal J. Banton</cp:lastModifiedBy>
  <cp:lastPrinted>2007-04-04T14:23:06Z</cp:lastPrinted>
  <dcterms:created xsi:type="dcterms:W3CDTF">1999-08-26T19:25:43Z</dcterms:created>
  <dcterms:modified xsi:type="dcterms:W3CDTF">2026-09-11T12:48:12Z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0x0101008A846039E7A38540977D6C8AB60D696E</vt:lpwstr>
  </property>
  <property fmtid="{D5CDD505-2E9C-101B-9397-08002B2CF9AE}" pid="3" name="MediaServiceImageTags">
    <vt:lpwstr/>
  </property>
</Properties>
</file>